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1475" windowHeight="570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D70" i="1" l="1"/>
  <c r="D69" i="1"/>
  <c r="D68" i="1"/>
  <c r="D67" i="1"/>
  <c r="D49" i="1"/>
  <c r="D48" i="1"/>
  <c r="D47" i="1"/>
  <c r="D46" i="1"/>
  <c r="B48" i="1" l="1"/>
  <c r="B69" i="1"/>
  <c r="B35" i="1"/>
  <c r="B36" i="1"/>
  <c r="D36" i="1" s="1"/>
  <c r="B34" i="1"/>
  <c r="B46" i="1" s="1"/>
  <c r="B47" i="1" l="1"/>
  <c r="B68" i="1" s="1"/>
  <c r="B67" i="1"/>
  <c r="B49" i="1"/>
  <c r="D34" i="1"/>
  <c r="B37" i="1"/>
  <c r="D35" i="1" s="1"/>
  <c r="B70" i="1" l="1"/>
  <c r="D37" i="1"/>
  <c r="C68" i="1"/>
  <c r="C47" i="1"/>
  <c r="C70" i="1" l="1"/>
  <c r="C49" i="1"/>
</calcChain>
</file>

<file path=xl/sharedStrings.xml><?xml version="1.0" encoding="utf-8"?>
<sst xmlns="http://schemas.openxmlformats.org/spreadsheetml/2006/main" count="38" uniqueCount="28">
  <si>
    <t>YLÄRUNKO 1</t>
  </si>
  <si>
    <t>YLÄRUNKO 2</t>
  </si>
  <si>
    <t>ALARUNKO 2</t>
  </si>
  <si>
    <t>ALARUNKO 1</t>
  </si>
  <si>
    <t>Seinä 1 (seinä jossa lauderunko asennetaan molemmille sivuille)</t>
  </si>
  <si>
    <t>B-KULMAELEMENTIT:</t>
  </si>
  <si>
    <t>SUORAT LAUDE-ELEMENTIT:</t>
  </si>
  <si>
    <t xml:space="preserve">Vaikka asennat kohteeseen B-kulmaelementin, et voi huomioida sitä lauderunkojen määrässä sillä kulmaelementti ei </t>
  </si>
  <si>
    <t>SEINÄ1 SELKÄNOJA</t>
  </si>
  <si>
    <t>SEINÄ1 VÄLIRITILÄ</t>
  </si>
  <si>
    <t>SEINÄ2  SELKÄNOJA</t>
  </si>
  <si>
    <t>SEINÄ2 VÄLIRITILÄ</t>
  </si>
  <si>
    <t>OHJE OSILLE:</t>
  </si>
  <si>
    <t xml:space="preserve">sisällä lauderunkoja. </t>
  </si>
  <si>
    <t>C-SELKÄNOJAT JA LAUTEIDEN VÄLISET RITILÄT ILMAN KAARIA</t>
  </si>
  <si>
    <t>C-SELKÄNOJAT JA LAUTEIDEN VÄLISET RITILÄT G KAARiLLA</t>
  </si>
  <si>
    <t>Mitat alta, jos et laita kaaria selkänojiin</t>
  </si>
  <si>
    <t>Mitat alta, jos  laitat kaaria selkänojiin</t>
  </si>
  <si>
    <t>SUOMILAUDE / OHJE</t>
  </si>
  <si>
    <t>KOHTA</t>
  </si>
  <si>
    <t>PITUUS</t>
  </si>
  <si>
    <t>Tällä ohjelmalla voit arvioida L-lauteen tarvitsemien osien määrää.</t>
  </si>
  <si>
    <t>Seinä 2 (tällä sivulla laude kiinnitetään seinään ja lauderunkoon yksi).</t>
  </si>
  <si>
    <t>Pituus(mm)</t>
  </si>
  <si>
    <t>VAIHTOEHTO YLÄPUOLISELLE:</t>
  </si>
  <si>
    <t>Tutustu myös lauteiden asennusohjeisiin ennen tilauksen tekoa</t>
  </si>
  <si>
    <t>Voit soveltaa laskuria myös toisen kätiseen lauteeseen</t>
  </si>
  <si>
    <t>Täytä keltaiset kohdat ja katso alta ohjeet laudeosien määrän arvioimiseen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</si>
</sst>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/>
    <xf numFmtId="0" fontId="8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 applyAlignment="1" applyProtection="1">
      <alignment horizontal="center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272145</xdr:colOff>
      <xdr:row>8</xdr:row>
      <xdr:rowOff>108858</xdr:rowOff>
    </xdr:from>
    <xdr:to>
      <xdr:col>5</xdr:col>
      <xdr:colOff>1452658</xdr:colOff>
      <xdr:row>30</xdr:row>
      <xdr:rowOff>6022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45" y="1061358"/>
          <a:ext cx="4993819" cy="4088164"/>
        </a:xfrm>
        <a:prstGeom prst="rect">
          <a:avLst/>
        </a:prstGeom>
      </xdr:spPr>
    </xdr:pic>
    <xdr:clientData/>
  </xdr:twoCellAnchor>
  <xdr:twoCellAnchor editAs="oneCell">
    <xdr:from>
      <xdr:col>5</xdr:col>
      <xdr:colOff>1411940</xdr:colOff>
      <xdr:row>0</xdr:row>
      <xdr:rowOff>0</xdr:rowOff>
    </xdr:from>
    <xdr:to>
      <xdr:col>8</xdr:col>
      <xdr:colOff>235323</xdr:colOff>
      <xdr:row>4</xdr:row>
      <xdr:rowOff>17000</xdr:rowOff>
    </xdr:to>
    <xdr:pic>
      <xdr:nvPicPr>
        <xdr:cNvPr id="4" name="Kuva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8322" y="0"/>
          <a:ext cx="2017060" cy="991912"/>
        </a:xfrm>
        <a:prstGeom prst="rect">
          <a:avLst/>
        </a:prstGeom>
      </xdr:spPr>
    </xdr:pic>
    <xdr:clientData/>
  </xdr:twoCellAnchor>
  <xdr:twoCellAnchor editAs="oneCell">
    <xdr:from>
      <xdr:col>0</xdr:col>
      <xdr:colOff>78439</xdr:colOff>
      <xdr:row>49</xdr:row>
      <xdr:rowOff>62883</xdr:rowOff>
    </xdr:from>
    <xdr:to>
      <xdr:col>3</xdr:col>
      <xdr:colOff>134470</xdr:colOff>
      <xdr:row>60</xdr:row>
      <xdr:rowOff>1450</xdr:rowOff>
    </xdr:to>
    <xdr:pic>
      <xdr:nvPicPr>
        <xdr:cNvPr id="5" name="Kuva 4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94" t="9479" r="14706" b="19298"/>
        <a:stretch/>
      </xdr:blipFill>
      <xdr:spPr>
        <a:xfrm>
          <a:off x="78439" y="8534530"/>
          <a:ext cx="2487707" cy="2034067"/>
        </a:xfrm>
        <a:prstGeom prst="rect">
          <a:avLst/>
        </a:prstGeom>
      </xdr:spPr>
    </xdr:pic>
    <xdr:clientData/>
  </xdr:twoCellAnchor>
  <xdr:twoCellAnchor editAs="oneCell">
    <xdr:from>
      <xdr:col>0</xdr:col>
      <xdr:colOff>425822</xdr:colOff>
      <xdr:row>70</xdr:row>
      <xdr:rowOff>123264</xdr:rowOff>
    </xdr:from>
    <xdr:to>
      <xdr:col>3</xdr:col>
      <xdr:colOff>380999</xdr:colOff>
      <xdr:row>82</xdr:row>
      <xdr:rowOff>161304</xdr:rowOff>
    </xdr:to>
    <xdr:pic>
      <xdr:nvPicPr>
        <xdr:cNvPr id="6" name="Kuva 5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176" t="1606" r="27942" b="19193"/>
        <a:stretch/>
      </xdr:blipFill>
      <xdr:spPr>
        <a:xfrm>
          <a:off x="425822" y="10118911"/>
          <a:ext cx="2386853" cy="2324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topLeftCell="A52" zoomScale="85" zoomScaleNormal="85" workbookViewId="0">
      <selection activeCell="I59" sqref="I59"/>
    </sheetView>
  </sheetViews>
  <sheetFormatPr defaultRowHeight="15" x14ac:dyDescent="0.25"/>
  <cols>
    <col min="1" max="1" width="18.42578125" customWidth="1"/>
    <col min="3" max="3" width="8.85546875" customWidth="1"/>
    <col min="4" max="5" width="10.140625" customWidth="1"/>
    <col min="6" max="6" width="29.42578125" customWidth="1"/>
    <col min="7" max="7" width="9.42578125" customWidth="1"/>
  </cols>
  <sheetData>
    <row r="1" spans="1:9" ht="21" x14ac:dyDescent="0.35">
      <c r="A1" s="6" t="s">
        <v>18</v>
      </c>
    </row>
    <row r="2" spans="1:9" ht="18.75" x14ac:dyDescent="0.3">
      <c r="A2" s="4" t="s">
        <v>21</v>
      </c>
    </row>
    <row r="3" spans="1:9" ht="18.75" x14ac:dyDescent="0.3">
      <c r="A3" s="4" t="s">
        <v>26</v>
      </c>
    </row>
    <row r="4" spans="1:9" ht="18.75" x14ac:dyDescent="0.3">
      <c r="A4" s="4" t="s">
        <v>25</v>
      </c>
    </row>
    <row r="6" spans="1:9" ht="18.75" x14ac:dyDescent="0.3">
      <c r="A6" s="8" t="s">
        <v>27</v>
      </c>
      <c r="G6" s="9" t="s">
        <v>23</v>
      </c>
    </row>
    <row r="7" spans="1:9" ht="18.75" x14ac:dyDescent="0.3">
      <c r="A7" s="3" t="s">
        <v>4</v>
      </c>
      <c r="B7" s="4"/>
      <c r="C7" s="4"/>
      <c r="D7" s="4"/>
      <c r="E7" s="4"/>
      <c r="F7" s="4"/>
      <c r="G7" s="10">
        <v>2400</v>
      </c>
    </row>
    <row r="8" spans="1:9" ht="18.75" x14ac:dyDescent="0.3">
      <c r="A8" s="3" t="s">
        <v>22</v>
      </c>
      <c r="B8" s="4"/>
      <c r="C8" s="4"/>
      <c r="D8" s="4"/>
      <c r="E8" s="4"/>
      <c r="F8" s="4"/>
      <c r="G8" s="10">
        <v>2900</v>
      </c>
      <c r="I8" s="8"/>
    </row>
    <row r="32" spans="1:1" x14ac:dyDescent="0.25">
      <c r="A32" s="1" t="s">
        <v>6</v>
      </c>
    </row>
    <row r="33" spans="1:4" x14ac:dyDescent="0.25">
      <c r="A33" s="1" t="s">
        <v>19</v>
      </c>
      <c r="B33" s="1" t="s">
        <v>20</v>
      </c>
      <c r="D33" s="1" t="s">
        <v>12</v>
      </c>
    </row>
    <row r="34" spans="1:4" x14ac:dyDescent="0.25">
      <c r="A34" t="s">
        <v>0</v>
      </c>
      <c r="B34">
        <f>G7-20</f>
        <v>2380</v>
      </c>
      <c r="D34" t="str">
        <f>IF(B34&lt;1198,"Voit katkoa tähän yhden 240 cm pitkän suomilaude-elementin ja hyödyntää jäljelle jäänyt osa ALARUNKO yhdessä, mutta huomioi, että tällöin alarunkoon ei riitä laudekannattimia",IF(B34&lt;1953,"Tarvitset tähän 195 cm pitkän suomilaude-elementin",IF(B34&lt;2401,"Tarvitset tähän 240 cm pitkän suomilaude-elementin","kysy tarjous ja ohjeita myyntipisteeltämme")))</f>
        <v>Tarvitset tähän 240 cm pitkän suomilaude-elementin</v>
      </c>
    </row>
    <row r="35" spans="1:4" x14ac:dyDescent="0.25">
      <c r="A35" t="s">
        <v>1</v>
      </c>
      <c r="B35">
        <f>G8-495-10-10</f>
        <v>2385</v>
      </c>
      <c r="D35" t="str">
        <f>IF(OR(B35&lt;1198,SUM(B35,B37)&lt;2390),"Voit katkoa tähän yhden 240 cm pitkän suomilaude-elementin ja hyödyntää jäljelle jäänyt osa ALARUNKO kahdessa, mutta huomioi, että tällöin alarunkoon ei riitä laudekannattimia",IF(B35&lt;1953,"Tarvitset tähän 195 cm pitkän suomilaude-elementin",IF(B35&lt;2401,"Tarvitset tähän 240 cm pitkän suomilaude-elementin","kysy tarjous ja ohjeita myyntipisteeltämme")))</f>
        <v>Tarvitset tähän 240 cm pitkän suomilaude-elementin</v>
      </c>
    </row>
    <row r="36" spans="1:4" x14ac:dyDescent="0.25">
      <c r="A36" t="s">
        <v>3</v>
      </c>
      <c r="B36">
        <f>G7-20</f>
        <v>2380</v>
      </c>
      <c r="D36" t="str">
        <f>IF(B36&lt;1198,"Voit hyödyntää tähän YLÄRUNKO yhdestä jääneen elementin mutta huomioi, että joudut tekemään laudekannattimet jostakin hukkapuusta",IF(B36&lt;1953,"Tarvitset tähän 195 cm pitkän suomilaude-elementin",IF(B36&lt;2401,"Tarvitset tähän 240 cm pitkän suomilaude-elementin","kysy tarjous ja ohjeita myyntipisteeltämme")))</f>
        <v>Tarvitset tähän 240 cm pitkän suomilaude-elementin</v>
      </c>
    </row>
    <row r="37" spans="1:4" x14ac:dyDescent="0.25">
      <c r="A37" t="s">
        <v>2</v>
      </c>
      <c r="B37">
        <f>B35-433-31</f>
        <v>1921</v>
      </c>
      <c r="D37" t="str">
        <f>IF(SUM(B37,B35)&lt;2390,"Voit hyödyntää tähän YLÄRUNKO kahdesta jääneen elementin mutta huomioi, että joudut tekemään laudekannattimet jostakin hukkapuusta",IF(B37&lt;1953,"Tarvitset tähän 195 cm pitkän suomilaude-elementin",IF(B37&lt;2401,"Tarvitset tähän 240 cm pitkän suomilaude-elementin","kysy tarjous ja ohjeita myyntipisteeltämme")))</f>
        <v>Tarvitset tähän 195 cm pitkän suomilaude-elementin</v>
      </c>
    </row>
    <row r="39" spans="1:4" x14ac:dyDescent="0.25">
      <c r="A39" s="1" t="s">
        <v>5</v>
      </c>
    </row>
    <row r="40" spans="1:4" x14ac:dyDescent="0.25">
      <c r="A40" t="s">
        <v>7</v>
      </c>
    </row>
    <row r="41" spans="1:4" x14ac:dyDescent="0.25">
      <c r="A41" t="s">
        <v>13</v>
      </c>
    </row>
    <row r="43" spans="1:4" x14ac:dyDescent="0.25">
      <c r="A43" s="1" t="s">
        <v>14</v>
      </c>
    </row>
    <row r="44" spans="1:4" x14ac:dyDescent="0.25">
      <c r="A44" s="5" t="s">
        <v>16</v>
      </c>
    </row>
    <row r="45" spans="1:4" x14ac:dyDescent="0.25">
      <c r="A45" s="1" t="s">
        <v>19</v>
      </c>
      <c r="B45" s="1" t="s">
        <v>20</v>
      </c>
      <c r="D45" s="1" t="s">
        <v>12</v>
      </c>
    </row>
    <row r="46" spans="1:4" x14ac:dyDescent="0.25">
      <c r="A46" t="s">
        <v>8</v>
      </c>
      <c r="B46">
        <f>B34</f>
        <v>2380</v>
      </c>
      <c r="D46" t="str">
        <f>IF(B46&lt;1198,"Voit katkoa tähän yhden 240 cm pitkän C-ritilän ja hyödyntää jäljelle jäänyt osa saman lauteen väliritilässä.",IF(B46&lt;1953,"Tarvitset tähän 195 cm pitkän C-ritilän",IF(B46&lt;2401,"Tarvitset tähän 240 cm pitkän c-ritilän","Kysy tarjous ja ohjeita myyntipisteeltämme. Tai voit toteuttaa pätkän kahdesta osasta ja lyhyemmistä mitoista")))</f>
        <v>Tarvitset tähän 240 cm pitkän c-ritilän</v>
      </c>
    </row>
    <row r="47" spans="1:4" x14ac:dyDescent="0.25">
      <c r="A47" t="s">
        <v>9</v>
      </c>
      <c r="B47">
        <f>B46-433-31</f>
        <v>1916</v>
      </c>
      <c r="C47" s="2">
        <f>B47+B49</f>
        <v>4286</v>
      </c>
      <c r="D47" t="str">
        <f>IF(B46&lt;1200,"yläritilästä",IF(C47&lt;1930,"Voit katkoa tähän yhden 195 cm pitkän C-ritilän ja hyödyntää jäljelle jääneen osan seinän 2 väliritilässä",IF(C47&lt;2395,"Voit katkoa tähän yhden 240 cm pitkän C-ritilän ja hyödyntää jäljelle jääneen osan seinän 2 väliritilässä. Tai valitse tähän 195 cm pitkä ritilä",IF(B47&lt;1952,"Tarvitset tähän 195 cm pitkän c-ritilän",IF(B47&lt;2400,"Tarvitset tähän 240 pitkän ritilän","kysy tarjous ja ohjeita myyntipisteeltämme. Tai voit toteuttaa pätkän kahdesta osasta ja lyhyemmistä mitoista")))))</f>
        <v>Tarvitset tähän 195 cm pitkän c-ritilän</v>
      </c>
    </row>
    <row r="48" spans="1:4" x14ac:dyDescent="0.25">
      <c r="A48" t="s">
        <v>10</v>
      </c>
      <c r="B48">
        <f>G8-20</f>
        <v>2880</v>
      </c>
      <c r="D48" t="str">
        <f>IF(OR(B48&lt;1198,SUM(B48:B49)&lt;2400),"Voit katkoa tähän yhden 240 cm pitkän C-ritilän ja hyödyntää jäljelle jäänyt osa saman lauteen väliritilässä. Tai valitse tähän 195 cm pitkä ritilä",IF(B48&lt;1953,"Tarvitset tähän 195 cm pitkän C-ritilän",IF(B48&lt;2401,"Tarvitset tähän 240 cm pitkän c-ritilän","kysy tarjous ja ohjeita myyntipisteeltämme. Tai voit toteuttaa pätkän kahdesta osasta ja lyhyemmistä mitoista")))</f>
        <v>kysy tarjous ja ohjeita myyntipisteeltämme. Tai voit toteuttaa pätkän kahdesta osasta ja lyhyemmistä mitoista</v>
      </c>
    </row>
    <row r="49" spans="1:4" x14ac:dyDescent="0.25">
      <c r="A49" t="s">
        <v>11</v>
      </c>
      <c r="B49">
        <f>B35-15</f>
        <v>2370</v>
      </c>
      <c r="C49" s="2">
        <f>C47</f>
        <v>4286</v>
      </c>
      <c r="D49" t="str">
        <f>IF(OR(B48&lt;1200,SUM(B48:B49)&lt;2400),"esimerkiksi yläritilästä",IF(C49&lt;1930,"hyödynnä samaa ritilää,kuin seinän 1 väliritilässä",IF(C49&lt;2390,"hyödynnä samaa ritilää, kuin seinän 1 väliritilässä",IF(B49&lt;1952,"Tarvitset tähän 195 cm pitkän c-ritilän",IF(B49&lt;2400,"Tarvitset tähän 240 pitkän ritilän","kysy tarjous ja ohjeita myyntipisteeltämme. Tai voit toteuttaa pätkän kahdesta osasta ja lyhyemmistä mitoista")))))</f>
        <v>Tarvitset tähän 240 pitkän ritilän</v>
      </c>
    </row>
    <row r="50" spans="1:4" x14ac:dyDescent="0.25">
      <c r="C50" s="2"/>
    </row>
    <row r="51" spans="1:4" x14ac:dyDescent="0.25">
      <c r="C51" s="2"/>
    </row>
    <row r="52" spans="1:4" x14ac:dyDescent="0.25">
      <c r="C52" s="2"/>
    </row>
    <row r="53" spans="1:4" x14ac:dyDescent="0.25">
      <c r="C53" s="2"/>
    </row>
    <row r="54" spans="1:4" x14ac:dyDescent="0.25">
      <c r="C54" s="2"/>
    </row>
    <row r="55" spans="1:4" x14ac:dyDescent="0.25">
      <c r="C55" s="2"/>
    </row>
    <row r="56" spans="1:4" x14ac:dyDescent="0.25">
      <c r="C56" s="2"/>
    </row>
    <row r="57" spans="1:4" x14ac:dyDescent="0.25">
      <c r="C57" s="2"/>
    </row>
    <row r="58" spans="1:4" x14ac:dyDescent="0.25">
      <c r="C58" s="2"/>
    </row>
    <row r="59" spans="1:4" x14ac:dyDescent="0.25">
      <c r="C59" s="2"/>
    </row>
    <row r="63" spans="1:4" x14ac:dyDescent="0.25">
      <c r="A63" s="7" t="s">
        <v>24</v>
      </c>
    </row>
    <row r="64" spans="1:4" x14ac:dyDescent="0.25">
      <c r="A64" s="1" t="s">
        <v>15</v>
      </c>
    </row>
    <row r="65" spans="1:4" x14ac:dyDescent="0.25">
      <c r="A65" s="5" t="s">
        <v>17</v>
      </c>
    </row>
    <row r="66" spans="1:4" x14ac:dyDescent="0.25">
      <c r="A66" s="1" t="s">
        <v>19</v>
      </c>
      <c r="B66" s="1" t="s">
        <v>20</v>
      </c>
      <c r="D66" s="1" t="s">
        <v>12</v>
      </c>
    </row>
    <row r="67" spans="1:4" x14ac:dyDescent="0.25">
      <c r="A67" t="s">
        <v>8</v>
      </c>
      <c r="B67">
        <f>B46-250</f>
        <v>2130</v>
      </c>
      <c r="D67" t="str">
        <f>IF(B67&lt;1198,"Voit katkoa tähän yhden 240 cm pitkän C-ritilän ja hyödyntää jäljelle jäänyt osa saman lauteen väliritilässä.",IF(B67&lt;1953,"Tarvitset tähän 195 cm pitkän C-ritilän",IF(B67&lt;2401,"Tarvitset tähän 240 cm pitkän c-ritilän","Kysy tarjous ja ohjeita myyntipisteeltämme. Tai voit toteuttaa pätkän kahdesta osasta ja lyhyemmistä mitoista")))</f>
        <v>Tarvitset tähän 240 cm pitkän c-ritilän</v>
      </c>
    </row>
    <row r="68" spans="1:4" x14ac:dyDescent="0.25">
      <c r="A68" t="s">
        <v>9</v>
      </c>
      <c r="B68">
        <f>B47-200</f>
        <v>1716</v>
      </c>
      <c r="C68" s="2">
        <f>B68+B70</f>
        <v>3886</v>
      </c>
      <c r="D68" t="str">
        <f>IF(B67&lt;1200,"yläritilästä",IF(C68&lt;1930,"Voit katkoa tähän yhden 195 cm pitkän C-ritilän ja hyödyntää jäljelle jääneen osan seinän 2 väliritilässä",IF(C68&lt;2395,"Voit katkoa tähän yhden 240 cm pitkän C-ritilän ja hyödyntää jäljelle jääneen osan seinän 2 väliritilässä. Tai valitse tähän 195 cm pitkä ritilä",IF(B68&lt;1952,"Tarvitset tähän 195 cm pitkän c-ritilän",IF(B68&lt;2400,"Tarvitset tähän 240 pitkän ritilän","kysy tarjous ja ohjeita myyntipisteeltämme. Tai voit toteuttaa pätkän kahdesta osasta ja lyhyemmistä mitoista")))))</f>
        <v>Tarvitset tähän 195 cm pitkän c-ritilän</v>
      </c>
    </row>
    <row r="69" spans="1:4" x14ac:dyDescent="0.25">
      <c r="A69" t="s">
        <v>10</v>
      </c>
      <c r="B69">
        <f>B48-250</f>
        <v>2630</v>
      </c>
      <c r="D69" t="str">
        <f>IF(OR(B69&lt;1198,SUM(B69:B70)&lt;2400),"Voit katkoa tähän yhden 240 cm pitkän C-ritilän ja hyödyntää jäljelle jäänyt osa saman lauteen väliritilässä. Tai valitse tähän 195 cm pitkä ritilä",IF(B69&lt;1953,"Tarvitset tähän 195 cm pitkän C-ritilän",IF(B69&lt;2401,"Tarvitset tähän 240 cm pitkän c-ritilän","kysy tarjous ja ohjeita myyntipisteeltämme. Tai voit toteuttaa pätkän kahdesta osasta ja lyhyemmistä mitoista")))</f>
        <v>kysy tarjous ja ohjeita myyntipisteeltämme. Tai voit toteuttaa pätkän kahdesta osasta ja lyhyemmistä mitoista</v>
      </c>
    </row>
    <row r="70" spans="1:4" x14ac:dyDescent="0.25">
      <c r="A70" t="s">
        <v>11</v>
      </c>
      <c r="B70">
        <f>B49-200</f>
        <v>2170</v>
      </c>
      <c r="C70" s="2">
        <f>C68</f>
        <v>3886</v>
      </c>
      <c r="D70" t="str">
        <f>IF(OR(B69&lt;1200,SUM(B69:B70)&lt;2400),"esimerkiksi seinän 2 selkänojasta jäävästä osasta",IF(C70&lt;1930,"hyödynnä samaa ritilää,kuin seinän 1 väliritilässä",IF(C70&lt;2390,"hyödynnä samaa ritilää, kuin seinän 1 väliritilässä",IF(B70&lt;1952,"Tarvitset tähän 195 cm pitkän c-ritilän",IF(B70&lt;2400,"Tarvitset tähän 240 pitkän ritilän","kysy tarjous ja ohjeita myyntipisteeltämme. Tai voit toteuttaa pätkän kahdesta osasta ja lyhyemmistä mitoista")))))</f>
        <v>Tarvitset tähän 240 pitkän ritilän</v>
      </c>
    </row>
  </sheetData>
  <sheetProtection password="CC51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marjaana</dc:creator>
  <cp:lastModifiedBy>marjaana</cp:lastModifiedBy>
  <dcterms:created xsi:type="dcterms:W3CDTF">2017-10-11T09:30:07Z</dcterms:created>
  <dcterms:modified xsi:type="dcterms:W3CDTF">2017-10-12T06:38:08Z</dcterms:modified>
</cp:coreProperties>
</file>